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2 (3)" sheetId="1" r:id="rId1"/>
  </sheets>
  <externalReferences>
    <externalReference r:id="rId4"/>
  </externalReferences>
  <definedNames>
    <definedName name="_xlnm.Print_Area" localSheetId="0">'zał. 2 (3)'!$A$1:$L$23</definedName>
    <definedName name="plan_PROREKTOR_01">#REF!</definedName>
  </definedNames>
  <calcPr fullCalcOnLoad="1"/>
</workbook>
</file>

<file path=xl/sharedStrings.xml><?xml version="1.0" encoding="utf-8"?>
<sst xmlns="http://schemas.openxmlformats.org/spreadsheetml/2006/main" count="34" uniqueCount="33">
  <si>
    <t>Dysponent środków</t>
  </si>
  <si>
    <t>Razem</t>
  </si>
  <si>
    <t>razem</t>
  </si>
  <si>
    <t>studia angielskojęzyczne</t>
  </si>
  <si>
    <t>Prorektor ds. Kadr</t>
  </si>
  <si>
    <t xml:space="preserve">Prorektor ds. Dydaktyczno-Wychowawczych </t>
  </si>
  <si>
    <t>Dziekan I Wydziału Lekarskiego</t>
  </si>
  <si>
    <t>Dziekan II Wydziału Lekarskiego</t>
  </si>
  <si>
    <t>Dziekan Wydziału Farmaceutycznego</t>
  </si>
  <si>
    <t>Dziekan Wydziału Nauki o Zdrowiu</t>
  </si>
  <si>
    <t>Dziekan Centrum Kształcenia Podyplomowego</t>
  </si>
  <si>
    <t>Kanclerz</t>
  </si>
  <si>
    <t>kol. 5 - wynagrodzenia za zajęcia dydaktyczne, organizację i obsługę zajęć</t>
  </si>
  <si>
    <t xml:space="preserve">L.p. </t>
  </si>
  <si>
    <t>studia stacjonarne i niestacjonarne                                    (d. wieczorowe)</t>
  </si>
  <si>
    <t>studia niestacjonarne                                       (d. zaoczne)</t>
  </si>
  <si>
    <t>kursy do specjalizacji</t>
  </si>
  <si>
    <t>rekrutacja, kurs przygotowawczy, zajęcia fakultatywne</t>
  </si>
  <si>
    <t>promotrostwa                         i recenzje</t>
  </si>
  <si>
    <t>inne</t>
  </si>
  <si>
    <t>zajęcia dydaktyczne</t>
  </si>
  <si>
    <t>organizacja i obsługa zajęć</t>
  </si>
  <si>
    <t>Banacha</t>
  </si>
  <si>
    <t>Baza obca</t>
  </si>
  <si>
    <t>Lindleya</t>
  </si>
  <si>
    <t>Kierownicy Kampusów</t>
  </si>
  <si>
    <t xml:space="preserve">kol. 3, 4 - wynagrodzenia za zajęcia dydaktyczne </t>
  </si>
  <si>
    <t>kol. 6 - wynagrodzenia za zajęcia dydaktyczne i obsługę kursów do specjalizacji</t>
  </si>
  <si>
    <t>kol. 7 - wynagrodzenia za rekrutację na studia, kursy przygotowawcze na studia (w tym językowe dla obcokrajowców), zajęcia fakultatywne dla studentów,</t>
  </si>
  <si>
    <t>kol. 8 - wynagrodzenia za promotorstwa i recenzje</t>
  </si>
  <si>
    <t>kol. 9 - wynagrodzenia za opiekę nad praktykami, obozami naukowo-szkoleniowymi, ciągłe kształcenie farmaceutów, obsługę sekretarską jednostek organizacyjnych, zapewnienie czystości na terenie Kampusów, inne.</t>
  </si>
  <si>
    <t>Plan na rok 2010 - Prowizorium</t>
  </si>
  <si>
    <t>Bezosobowy fundusz płac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</si>
</sst>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2" fillId="0" borderId="14" xfId="53" applyBorder="1" applyAlignment="1">
      <alignment vertical="center" wrapText="1"/>
      <protection/>
    </xf>
    <xf numFmtId="3" fontId="2" fillId="0" borderId="15" xfId="53" applyNumberFormat="1" applyBorder="1" applyAlignment="1">
      <alignment horizontal="center" vertical="center"/>
      <protection/>
    </xf>
    <xf numFmtId="3" fontId="4" fillId="0" borderId="14" xfId="53" applyNumberFormat="1" applyFont="1" applyBorder="1" applyAlignment="1">
      <alignment horizontal="center" vertical="center"/>
      <protection/>
    </xf>
    <xf numFmtId="3" fontId="4" fillId="0" borderId="16" xfId="53" applyNumberFormat="1" applyFont="1" applyBorder="1" applyAlignment="1">
      <alignment horizontal="center" vertical="center"/>
      <protection/>
    </xf>
    <xf numFmtId="0" fontId="2" fillId="0" borderId="17" xfId="53" applyBorder="1" applyAlignment="1">
      <alignment horizontal="center" vertical="center"/>
      <protection/>
    </xf>
    <xf numFmtId="0" fontId="4" fillId="0" borderId="18" xfId="53" applyFont="1" applyBorder="1" applyAlignment="1">
      <alignment vertical="center" wrapText="1"/>
      <protection/>
    </xf>
    <xf numFmtId="3" fontId="4" fillId="0" borderId="18" xfId="53" applyNumberFormat="1" applyFont="1" applyBorder="1" applyAlignment="1">
      <alignment horizontal="center" vertical="center"/>
      <protection/>
    </xf>
    <xf numFmtId="0" fontId="2" fillId="0" borderId="0" xfId="53" applyAlignment="1">
      <alignment wrapText="1"/>
      <protection/>
    </xf>
    <xf numFmtId="3" fontId="2" fillId="0" borderId="0" xfId="53" applyNumberFormat="1" applyAlignment="1">
      <alignment horizontal="center" vertical="center"/>
      <protection/>
    </xf>
    <xf numFmtId="3" fontId="2" fillId="0" borderId="0" xfId="53" applyNumberFormat="1">
      <alignment/>
      <protection/>
    </xf>
    <xf numFmtId="0" fontId="2" fillId="0" borderId="0" xfId="53" applyAlignment="1">
      <alignment vertical="center" wrapText="1"/>
      <protection/>
    </xf>
    <xf numFmtId="0" fontId="2" fillId="0" borderId="0" xfId="53" applyFont="1">
      <alignment/>
      <protection/>
    </xf>
    <xf numFmtId="3" fontId="4" fillId="0" borderId="0" xfId="53" applyNumberFormat="1" applyFont="1">
      <alignment/>
      <protection/>
    </xf>
    <xf numFmtId="3" fontId="2" fillId="0" borderId="15" xfId="53" applyNumberFormat="1" applyFill="1" applyBorder="1" applyAlignment="1">
      <alignment horizontal="center" vertical="center"/>
      <protection/>
    </xf>
    <xf numFmtId="3" fontId="2" fillId="0" borderId="19" xfId="53" applyNumberFormat="1" applyFill="1" applyBorder="1" applyAlignment="1">
      <alignment horizontal="center" vertical="center"/>
      <protection/>
    </xf>
    <xf numFmtId="3" fontId="2" fillId="0" borderId="20" xfId="53" applyNumberFormat="1" applyFill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4" fillId="0" borderId="18" xfId="53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18" xfId="53" applyBorder="1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/>
      <protection/>
    </xf>
    <xf numFmtId="0" fontId="5" fillId="0" borderId="15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3" fontId="2" fillId="0" borderId="26" xfId="53" applyNumberFormat="1" applyBorder="1" applyAlignment="1">
      <alignment horizontal="center" vertical="center"/>
      <protection/>
    </xf>
    <xf numFmtId="3" fontId="2" fillId="0" borderId="19" xfId="53" applyNumberFormat="1" applyBorder="1" applyAlignment="1">
      <alignment horizontal="center" vertical="center"/>
      <protection/>
    </xf>
    <xf numFmtId="3" fontId="2" fillId="0" borderId="26" xfId="53" applyNumberFormat="1" applyFill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vertical="center" wrapText="1"/>
      <protection/>
    </xf>
    <xf numFmtId="3" fontId="2" fillId="0" borderId="29" xfId="53" applyNumberFormat="1" applyBorder="1" applyAlignment="1">
      <alignment horizontal="center" vertical="center"/>
      <protection/>
    </xf>
    <xf numFmtId="3" fontId="2" fillId="0" borderId="30" xfId="53" applyNumberForma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3" fontId="4" fillId="0" borderId="21" xfId="53" applyNumberFormat="1" applyFont="1" applyBorder="1" applyAlignment="1">
      <alignment horizontal="center" vertical="center"/>
      <protection/>
    </xf>
    <xf numFmtId="3" fontId="4" fillId="0" borderId="31" xfId="53" applyNumberFormat="1" applyFont="1" applyBorder="1" applyAlignment="1">
      <alignment horizontal="center" vertical="center"/>
      <protection/>
    </xf>
    <xf numFmtId="3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vertical="center" wrapText="1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vertical="center" wrapText="1"/>
      <protection/>
    </xf>
    <xf numFmtId="0" fontId="2" fillId="0" borderId="0" xfId="53" applyBorder="1" applyAlignment="1">
      <alignment vertical="center"/>
      <protection/>
    </xf>
    <xf numFmtId="3" fontId="4" fillId="0" borderId="0" xfId="53" applyNumberFormat="1" applyFont="1" applyBorder="1">
      <alignment/>
      <protection/>
    </xf>
    <xf numFmtId="0" fontId="2" fillId="0" borderId="0" xfId="53" applyBorder="1" applyAlignment="1">
      <alignment horizontal="center"/>
      <protection/>
    </xf>
    <xf numFmtId="3" fontId="3" fillId="0" borderId="0" xfId="53" applyNumberFormat="1" applyFont="1" applyBorder="1">
      <alignment/>
      <protection/>
    </xf>
    <xf numFmtId="9" fontId="2" fillId="0" borderId="0" xfId="53" applyNumberFormat="1" applyBorder="1" applyAlignment="1">
      <alignment horizontal="center"/>
      <protection/>
    </xf>
    <xf numFmtId="9" fontId="2" fillId="0" borderId="0" xfId="53" applyNumberFormat="1" applyBorder="1">
      <alignment/>
      <protection/>
    </xf>
    <xf numFmtId="3" fontId="2" fillId="0" borderId="0" xfId="53" applyNumberFormat="1" applyBorder="1" applyAlignment="1">
      <alignment horizontal="center" vertical="center"/>
      <protection/>
    </xf>
    <xf numFmtId="3" fontId="2" fillId="0" borderId="0" xfId="53" applyNumberFormat="1" applyBorder="1">
      <alignment/>
      <protection/>
    </xf>
    <xf numFmtId="0" fontId="3" fillId="0" borderId="32" xfId="53" applyFont="1" applyBorder="1" applyAlignment="1">
      <alignment horizontal="center" vertical="center"/>
      <protection/>
    </xf>
    <xf numFmtId="0" fontId="3" fillId="0" borderId="33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5" fillId="0" borderId="0" xfId="53" applyFont="1" applyAlignment="1">
      <alignment horizontal="left" vertical="center" wrapText="1"/>
      <protection/>
    </xf>
    <xf numFmtId="0" fontId="3" fillId="0" borderId="32" xfId="53" applyFont="1" applyBorder="1" applyAlignment="1">
      <alignment horizontal="center" vertical="center"/>
      <protection/>
    </xf>
    <xf numFmtId="0" fontId="3" fillId="0" borderId="33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/>
      <protection/>
    </xf>
    <xf numFmtId="0" fontId="0" fillId="0" borderId="31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Plan wynagrodzeń 2009 - zaakceptowa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\Ustawienia%20lokalne\Temporary%20Internet%20Files\OLK117\Prowizorium%20planu%202010%20-%2017.12.09%20v_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 nbNA roczne"/>
      <sheetName val="zest NA roczne"/>
      <sheetName val="F.O. nbNA "/>
      <sheetName val="F.O. NA"/>
      <sheetName val="zał. 2"/>
      <sheetName val="zał. 2 (2)"/>
      <sheetName val="zał. 2 (3)"/>
      <sheetName val="pozostało_dzienne"/>
      <sheetName val="pozostało_zaoczne"/>
      <sheetName val="pozostało_angielskie"/>
      <sheetName val="wyn bezosobowe"/>
      <sheetName val="Opis"/>
      <sheetName val="Arkusz2"/>
      <sheetName val="Arkusz3"/>
    </sheetNames>
    <sheetDataSet>
      <sheetData sheetId="10">
        <row r="44">
          <cell r="H44">
            <v>240000</v>
          </cell>
        </row>
        <row r="48">
          <cell r="H48">
            <v>210000</v>
          </cell>
        </row>
        <row r="50">
          <cell r="H50">
            <v>76000</v>
          </cell>
        </row>
        <row r="51">
          <cell r="H51">
            <v>35000</v>
          </cell>
        </row>
        <row r="52">
          <cell r="H52">
            <v>210000</v>
          </cell>
        </row>
        <row r="56">
          <cell r="H56">
            <v>300000</v>
          </cell>
        </row>
        <row r="57">
          <cell r="H57">
            <v>86200</v>
          </cell>
        </row>
        <row r="59">
          <cell r="H59">
            <v>70000</v>
          </cell>
        </row>
        <row r="62">
          <cell r="H62">
            <v>140000</v>
          </cell>
        </row>
        <row r="63">
          <cell r="H63">
            <v>123000</v>
          </cell>
        </row>
        <row r="65">
          <cell r="H65">
            <v>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4"/>
  <sheetViews>
    <sheetView tabSelected="1" zoomScalePageLayoutView="0" workbookViewId="0" topLeftCell="A1">
      <selection activeCell="B3" sqref="B3"/>
    </sheetView>
  </sheetViews>
  <sheetFormatPr defaultColWidth="9.140625" defaultRowHeight="15" outlineLevelCol="1"/>
  <cols>
    <col min="1" max="1" width="5.140625" style="1" customWidth="1"/>
    <col min="2" max="2" width="38.57421875" style="1" customWidth="1"/>
    <col min="3" max="4" width="14.8515625" style="1" customWidth="1"/>
    <col min="5" max="6" width="14.8515625" style="1" hidden="1" customWidth="1" outlineLevel="1"/>
    <col min="7" max="7" width="14.8515625" style="1" customWidth="1" collapsed="1"/>
    <col min="8" max="12" width="14.8515625" style="1" customWidth="1"/>
    <col min="13" max="13" width="12.8515625" style="1" customWidth="1"/>
    <col min="14" max="16384" width="9.140625" style="1" customWidth="1"/>
  </cols>
  <sheetData>
    <row r="1" spans="1:12" ht="36" customHeight="1" thickBot="1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36" customHeight="1" thickBot="1">
      <c r="A2" s="60"/>
      <c r="B2" s="61"/>
      <c r="C2" s="68" t="s">
        <v>31</v>
      </c>
      <c r="D2" s="69"/>
      <c r="E2" s="69"/>
      <c r="F2" s="69"/>
      <c r="G2" s="69"/>
      <c r="H2" s="69"/>
      <c r="I2" s="69"/>
      <c r="J2" s="69"/>
      <c r="K2" s="61"/>
      <c r="L2" s="62"/>
    </row>
    <row r="3" spans="1:15" ht="64.5" customHeight="1" thickBot="1">
      <c r="A3" s="14" t="s">
        <v>13</v>
      </c>
      <c r="B3" s="27" t="s">
        <v>0</v>
      </c>
      <c r="C3" s="28" t="s">
        <v>14</v>
      </c>
      <c r="D3" s="29" t="s">
        <v>15</v>
      </c>
      <c r="E3" s="67" t="s">
        <v>3</v>
      </c>
      <c r="F3" s="67"/>
      <c r="G3" s="67"/>
      <c r="H3" s="29" t="s">
        <v>16</v>
      </c>
      <c r="I3" s="29" t="s">
        <v>17</v>
      </c>
      <c r="J3" s="29" t="s">
        <v>18</v>
      </c>
      <c r="K3" s="30" t="s">
        <v>19</v>
      </c>
      <c r="L3" s="31" t="s">
        <v>2</v>
      </c>
      <c r="M3" s="20"/>
      <c r="N3" s="2"/>
      <c r="O3" s="2"/>
    </row>
    <row r="4" spans="1:15" ht="40.5" customHeight="1" hidden="1">
      <c r="A4" s="3"/>
      <c r="B4" s="4"/>
      <c r="C4" s="32"/>
      <c r="D4" s="5"/>
      <c r="E4" s="5" t="s">
        <v>20</v>
      </c>
      <c r="F4" s="5" t="s">
        <v>21</v>
      </c>
      <c r="G4" s="5" t="s">
        <v>2</v>
      </c>
      <c r="H4" s="5"/>
      <c r="I4" s="5"/>
      <c r="J4" s="5"/>
      <c r="K4" s="33"/>
      <c r="L4" s="4"/>
      <c r="M4" s="2"/>
      <c r="N4" s="2"/>
      <c r="O4" s="2"/>
    </row>
    <row r="5" spans="1:12" s="9" customFormat="1" ht="16.5" customHeight="1">
      <c r="A5" s="6">
        <v>1</v>
      </c>
      <c r="B5" s="7">
        <v>2</v>
      </c>
      <c r="C5" s="34">
        <v>3</v>
      </c>
      <c r="D5" s="8">
        <v>4</v>
      </c>
      <c r="E5" s="8"/>
      <c r="F5" s="8"/>
      <c r="G5" s="35">
        <v>5</v>
      </c>
      <c r="H5" s="8">
        <v>6</v>
      </c>
      <c r="I5" s="8">
        <v>7</v>
      </c>
      <c r="J5" s="8">
        <v>8</v>
      </c>
      <c r="K5" s="36">
        <v>9</v>
      </c>
      <c r="L5" s="7">
        <v>10</v>
      </c>
    </row>
    <row r="6" spans="1:13" ht="29.25" customHeight="1">
      <c r="A6" s="37">
        <v>2</v>
      </c>
      <c r="B6" s="10" t="s">
        <v>4</v>
      </c>
      <c r="C6" s="38">
        <v>108000</v>
      </c>
      <c r="D6" s="11">
        <v>4000</v>
      </c>
      <c r="E6" s="11"/>
      <c r="F6" s="11"/>
      <c r="G6" s="11">
        <v>0</v>
      </c>
      <c r="H6" s="11">
        <v>0</v>
      </c>
      <c r="I6" s="11">
        <v>0</v>
      </c>
      <c r="J6" s="11">
        <v>0</v>
      </c>
      <c r="K6" s="39">
        <v>5000</v>
      </c>
      <c r="L6" s="12">
        <f aca="true" t="shared" si="0" ref="L6:L14">C6+D6+G6+H6+I6+J6+K6</f>
        <v>117000</v>
      </c>
      <c r="M6" s="18"/>
    </row>
    <row r="7" spans="1:13" ht="29.25" customHeight="1">
      <c r="A7" s="37">
        <v>2</v>
      </c>
      <c r="B7" s="10" t="s">
        <v>5</v>
      </c>
      <c r="C7" s="40">
        <v>0</v>
      </c>
      <c r="D7" s="23">
        <v>0</v>
      </c>
      <c r="E7" s="11"/>
      <c r="F7" s="11"/>
      <c r="G7" s="11">
        <v>0</v>
      </c>
      <c r="H7" s="11">
        <v>0</v>
      </c>
      <c r="I7" s="11">
        <v>129000</v>
      </c>
      <c r="J7" s="11">
        <v>0</v>
      </c>
      <c r="K7" s="39">
        <v>0</v>
      </c>
      <c r="L7" s="12">
        <f t="shared" si="0"/>
        <v>129000</v>
      </c>
      <c r="M7" s="18"/>
    </row>
    <row r="8" spans="1:13" ht="29.25" customHeight="1">
      <c r="A8" s="37">
        <v>3</v>
      </c>
      <c r="B8" s="10" t="s">
        <v>6</v>
      </c>
      <c r="C8" s="38">
        <v>1311000</v>
      </c>
      <c r="D8" s="11">
        <v>92000</v>
      </c>
      <c r="E8" s="11"/>
      <c r="F8" s="11"/>
      <c r="G8" s="11">
        <v>0</v>
      </c>
      <c r="H8" s="11">
        <v>0</v>
      </c>
      <c r="I8" s="11">
        <v>0</v>
      </c>
      <c r="J8" s="11">
        <f>'[1]wyn bezosobowe'!H56</f>
        <v>300000</v>
      </c>
      <c r="K8" s="39">
        <v>0</v>
      </c>
      <c r="L8" s="12">
        <f t="shared" si="0"/>
        <v>1703000</v>
      </c>
      <c r="M8" s="18"/>
    </row>
    <row r="9" spans="1:16" ht="29.25" customHeight="1">
      <c r="A9" s="37">
        <v>4</v>
      </c>
      <c r="B9" s="10" t="s">
        <v>7</v>
      </c>
      <c r="C9" s="38">
        <v>650000</v>
      </c>
      <c r="D9" s="11">
        <v>145000</v>
      </c>
      <c r="E9" s="11"/>
      <c r="F9" s="11"/>
      <c r="G9" s="11">
        <v>1558000</v>
      </c>
      <c r="H9" s="11">
        <v>0</v>
      </c>
      <c r="I9" s="11">
        <f>'[1]wyn bezosobowe'!H44</f>
        <v>240000</v>
      </c>
      <c r="J9" s="11">
        <f>ROUND('[1]wyn bezosobowe'!H57,-3)</f>
        <v>86000</v>
      </c>
      <c r="K9" s="39">
        <v>0</v>
      </c>
      <c r="L9" s="12">
        <f t="shared" si="0"/>
        <v>2679000</v>
      </c>
      <c r="M9" s="18"/>
      <c r="P9" s="19"/>
    </row>
    <row r="10" spans="1:13" ht="29.25" customHeight="1">
      <c r="A10" s="37">
        <v>5</v>
      </c>
      <c r="B10" s="10" t="s">
        <v>8</v>
      </c>
      <c r="C10" s="38">
        <v>125000</v>
      </c>
      <c r="D10" s="11">
        <v>0</v>
      </c>
      <c r="E10" s="11"/>
      <c r="F10" s="11"/>
      <c r="G10" s="11">
        <v>0</v>
      </c>
      <c r="H10" s="11">
        <f>ROUND(('[1]wyn bezosobowe'!H50+'[1]wyn bezosobowe'!H51),-3)</f>
        <v>111000</v>
      </c>
      <c r="I10" s="11">
        <v>0</v>
      </c>
      <c r="J10" s="11">
        <f>'[1]wyn bezosobowe'!H59</f>
        <v>70000</v>
      </c>
      <c r="K10" s="39">
        <f>ROUND(('[1]wyn bezosobowe'!H62+'[1]wyn bezosobowe'!H63),-3)</f>
        <v>263000</v>
      </c>
      <c r="L10" s="12">
        <f t="shared" si="0"/>
        <v>569000</v>
      </c>
      <c r="M10" s="18"/>
    </row>
    <row r="11" spans="1:13" ht="29.25" customHeight="1">
      <c r="A11" s="37">
        <v>6</v>
      </c>
      <c r="B11" s="10" t="s">
        <v>9</v>
      </c>
      <c r="C11" s="38">
        <v>2200000</v>
      </c>
      <c r="D11" s="11">
        <v>175000</v>
      </c>
      <c r="E11" s="11"/>
      <c r="F11" s="11"/>
      <c r="G11" s="11">
        <v>0</v>
      </c>
      <c r="H11" s="11">
        <f>'[1]wyn bezosobowe'!H52</f>
        <v>210000</v>
      </c>
      <c r="I11" s="11">
        <v>0</v>
      </c>
      <c r="J11" s="11">
        <v>50000</v>
      </c>
      <c r="K11" s="39">
        <v>0</v>
      </c>
      <c r="L11" s="12">
        <f t="shared" si="0"/>
        <v>2635000</v>
      </c>
      <c r="M11" s="18"/>
    </row>
    <row r="12" spans="1:13" ht="29.25" customHeight="1">
      <c r="A12" s="37">
        <v>7</v>
      </c>
      <c r="B12" s="10" t="s">
        <v>10</v>
      </c>
      <c r="C12" s="38">
        <v>0</v>
      </c>
      <c r="D12" s="11">
        <v>0</v>
      </c>
      <c r="E12" s="11"/>
      <c r="F12" s="11"/>
      <c r="G12" s="11">
        <v>0</v>
      </c>
      <c r="H12" s="11">
        <f>'[1]wyn bezosobowe'!H48</f>
        <v>210000</v>
      </c>
      <c r="I12" s="11">
        <v>0</v>
      </c>
      <c r="J12" s="11">
        <v>0</v>
      </c>
      <c r="K12" s="39">
        <v>0</v>
      </c>
      <c r="L12" s="12">
        <f t="shared" si="0"/>
        <v>210000</v>
      </c>
      <c r="M12" s="18"/>
    </row>
    <row r="13" spans="1:16" ht="29.25" customHeight="1">
      <c r="A13" s="37">
        <v>8</v>
      </c>
      <c r="B13" s="10" t="s">
        <v>11</v>
      </c>
      <c r="C13" s="38">
        <v>0</v>
      </c>
      <c r="D13" s="11">
        <v>0</v>
      </c>
      <c r="E13" s="11"/>
      <c r="F13" s="11"/>
      <c r="G13" s="11">
        <v>0</v>
      </c>
      <c r="H13" s="11">
        <v>0</v>
      </c>
      <c r="I13" s="11">
        <v>0</v>
      </c>
      <c r="J13" s="11">
        <v>0</v>
      </c>
      <c r="K13" s="24">
        <f>'[1]wyn bezosobowe'!H65</f>
        <v>700000</v>
      </c>
      <c r="L13" s="12">
        <f t="shared" si="0"/>
        <v>700000</v>
      </c>
      <c r="M13" s="18"/>
      <c r="N13" s="21" t="s">
        <v>22</v>
      </c>
      <c r="O13" s="21" t="s">
        <v>23</v>
      </c>
      <c r="P13" s="21" t="s">
        <v>24</v>
      </c>
    </row>
    <row r="14" spans="1:16" ht="29.25" customHeight="1" thickBot="1">
      <c r="A14" s="41">
        <v>9</v>
      </c>
      <c r="B14" s="42" t="s">
        <v>25</v>
      </c>
      <c r="C14" s="43">
        <v>0</v>
      </c>
      <c r="D14" s="44">
        <v>0</v>
      </c>
      <c r="E14" s="44"/>
      <c r="F14" s="44"/>
      <c r="G14" s="44">
        <v>0</v>
      </c>
      <c r="H14" s="44">
        <v>0</v>
      </c>
      <c r="I14" s="44">
        <v>0</v>
      </c>
      <c r="J14" s="44">
        <v>0</v>
      </c>
      <c r="K14" s="25">
        <f>ROUND((N14+O14+P14),-3)</f>
        <v>205000</v>
      </c>
      <c r="L14" s="13">
        <f t="shared" si="0"/>
        <v>205000</v>
      </c>
      <c r="M14" s="18"/>
      <c r="N14" s="11">
        <v>15000</v>
      </c>
      <c r="O14" s="11">
        <v>60000</v>
      </c>
      <c r="P14" s="11">
        <v>130000</v>
      </c>
    </row>
    <row r="15" spans="1:12" s="26" customFormat="1" ht="29.25" customHeight="1" thickBot="1">
      <c r="A15" s="45">
        <v>10</v>
      </c>
      <c r="B15" s="15" t="s">
        <v>1</v>
      </c>
      <c r="C15" s="46">
        <f aca="true" t="shared" si="1" ref="C15:L15">SUM(C6:C14)</f>
        <v>4394000</v>
      </c>
      <c r="D15" s="46">
        <f t="shared" si="1"/>
        <v>416000</v>
      </c>
      <c r="E15" s="46">
        <f t="shared" si="1"/>
        <v>0</v>
      </c>
      <c r="F15" s="46">
        <f t="shared" si="1"/>
        <v>0</v>
      </c>
      <c r="G15" s="46">
        <f>SUM(G6:G14)</f>
        <v>1558000</v>
      </c>
      <c r="H15" s="46">
        <f t="shared" si="1"/>
        <v>531000</v>
      </c>
      <c r="I15" s="46">
        <f t="shared" si="1"/>
        <v>369000</v>
      </c>
      <c r="J15" s="46">
        <f t="shared" si="1"/>
        <v>506000</v>
      </c>
      <c r="K15" s="47">
        <f t="shared" si="1"/>
        <v>1173000</v>
      </c>
      <c r="L15" s="16">
        <f t="shared" si="1"/>
        <v>8947000</v>
      </c>
    </row>
    <row r="16" spans="2:13" ht="13.5" customHeight="1">
      <c r="B16" s="17"/>
      <c r="C16" s="18"/>
      <c r="M16" s="48"/>
    </row>
    <row r="17" spans="2:12" ht="17.25" customHeight="1">
      <c r="B17" s="63" t="s">
        <v>26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2:10" ht="17.25" customHeight="1">
      <c r="B18" s="63" t="s">
        <v>12</v>
      </c>
      <c r="C18" s="63"/>
      <c r="D18" s="63"/>
      <c r="E18" s="63"/>
      <c r="F18" s="63"/>
      <c r="G18" s="63"/>
      <c r="H18" s="63"/>
      <c r="I18" s="63"/>
      <c r="J18" s="63"/>
    </row>
    <row r="19" spans="2:10" ht="17.25" customHeight="1">
      <c r="B19" s="63" t="s">
        <v>27</v>
      </c>
      <c r="C19" s="63"/>
      <c r="D19" s="63"/>
      <c r="E19" s="63"/>
      <c r="F19" s="63"/>
      <c r="G19" s="63"/>
      <c r="H19" s="63"/>
      <c r="I19" s="63"/>
      <c r="J19" s="63"/>
    </row>
    <row r="20" spans="2:10" ht="17.25" customHeight="1">
      <c r="B20" s="63" t="s">
        <v>28</v>
      </c>
      <c r="C20" s="63"/>
      <c r="D20" s="63"/>
      <c r="E20" s="63"/>
      <c r="F20" s="63"/>
      <c r="G20" s="63"/>
      <c r="H20" s="63"/>
      <c r="I20" s="63"/>
      <c r="J20" s="63"/>
    </row>
    <row r="21" spans="2:10" ht="17.25" customHeight="1">
      <c r="B21" s="63" t="s">
        <v>29</v>
      </c>
      <c r="C21" s="63"/>
      <c r="D21" s="63"/>
      <c r="E21" s="63"/>
      <c r="F21" s="63"/>
      <c r="G21" s="63"/>
      <c r="H21" s="63"/>
      <c r="I21" s="63"/>
      <c r="J21" s="63"/>
    </row>
    <row r="22" spans="2:12" ht="18.75" customHeight="1">
      <c r="B22" s="63" t="s">
        <v>30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ht="22.5" customHeight="1">
      <c r="C23" s="19"/>
    </row>
    <row r="24" spans="2:12" ht="18" customHeight="1">
      <c r="B24" s="50"/>
      <c r="C24" s="53"/>
      <c r="D24" s="53"/>
      <c r="E24" s="53"/>
      <c r="F24" s="53"/>
      <c r="G24" s="54"/>
      <c r="H24" s="54"/>
      <c r="I24" s="54"/>
      <c r="J24" s="53"/>
      <c r="K24" s="22"/>
      <c r="L24" s="22"/>
    </row>
    <row r="25" spans="2:10" ht="18" customHeight="1">
      <c r="B25" s="50"/>
      <c r="C25" s="55"/>
      <c r="D25" s="50"/>
      <c r="E25" s="50"/>
      <c r="F25" s="50"/>
      <c r="G25" s="56"/>
      <c r="H25" s="56"/>
      <c r="I25" s="56"/>
      <c r="J25" s="57"/>
    </row>
    <row r="26" spans="2:10" ht="12.7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2.75">
      <c r="B27" s="50"/>
      <c r="C27" s="50"/>
      <c r="D27" s="58"/>
      <c r="E27" s="58"/>
      <c r="F27" s="58"/>
      <c r="G27" s="58"/>
      <c r="H27" s="58"/>
      <c r="I27" s="58"/>
      <c r="J27" s="59"/>
    </row>
    <row r="28" spans="2:10" ht="12.75">
      <c r="B28" s="50"/>
      <c r="C28" s="50"/>
      <c r="D28" s="58"/>
      <c r="E28" s="58"/>
      <c r="F28" s="58"/>
      <c r="G28" s="58"/>
      <c r="H28" s="58"/>
      <c r="I28" s="58"/>
      <c r="J28" s="59"/>
    </row>
    <row r="29" spans="2:10" ht="12.75">
      <c r="B29" s="50"/>
      <c r="C29" s="50"/>
      <c r="D29" s="50"/>
      <c r="E29" s="50"/>
      <c r="F29" s="50"/>
      <c r="G29" s="50"/>
      <c r="H29" s="50"/>
      <c r="I29" s="50"/>
      <c r="J29" s="50"/>
    </row>
    <row r="41" spans="10:13" ht="12.75">
      <c r="J41" s="49"/>
      <c r="K41" s="50"/>
      <c r="L41" s="51"/>
      <c r="M41" s="50"/>
    </row>
    <row r="42" spans="10:13" ht="12.75">
      <c r="J42" s="50"/>
      <c r="K42" s="50"/>
      <c r="L42" s="49"/>
      <c r="M42" s="50"/>
    </row>
    <row r="43" spans="10:13" ht="51" customHeight="1">
      <c r="J43" s="50"/>
      <c r="K43" s="50"/>
      <c r="L43" s="52"/>
      <c r="M43" s="50"/>
    </row>
    <row r="44" spans="10:13" ht="12.75">
      <c r="J44" s="50"/>
      <c r="K44" s="50"/>
      <c r="L44" s="50"/>
      <c r="M44" s="50"/>
    </row>
  </sheetData>
  <sheetProtection/>
  <mergeCells count="9">
    <mergeCell ref="B21:J21"/>
    <mergeCell ref="B22:L22"/>
    <mergeCell ref="A1:L1"/>
    <mergeCell ref="E3:G3"/>
    <mergeCell ref="B17:L17"/>
    <mergeCell ref="B18:J18"/>
    <mergeCell ref="B19:J19"/>
    <mergeCell ref="B20:J20"/>
    <mergeCell ref="C2:J2"/>
  </mergeCells>
  <printOptions horizontalCentered="1"/>
  <pageMargins left="0.5511811023622047" right="0.62992125984251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&amp;CProwizorium planu 2010r.&amp;RZał. nr 2b do Uchwały Senatu WUM nr 170 z dnia 21 grudnia 2009</oddHeader>
  </headerFooter>
  <ignoredErrors>
    <ignoredError sqref="C15:D15 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2009-12-29T12:45:09Z</cp:lastPrinted>
  <dcterms:created xsi:type="dcterms:W3CDTF">2006-09-22T13:37:51Z</dcterms:created>
  <dcterms:modified xsi:type="dcterms:W3CDTF">2009-12-30T09:20:49Z</dcterms:modified>
  <cp:category/>
  <cp:version/>
  <cp:contentType/>
  <cp:contentStatus/>
</cp:coreProperties>
</file>